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หกรณ์\เงินปันผล\"/>
    </mc:Choice>
  </mc:AlternateContent>
  <xr:revisionPtr revIDLastSave="0" documentId="8_{34EB580A-871F-463C-B491-C26D20467469}" xr6:coauthVersionLast="47" xr6:coauthVersionMax="47" xr10:uidLastSave="{00000000-0000-0000-0000-000000000000}"/>
  <bookViews>
    <workbookView xWindow="-120" yWindow="-120" windowWidth="29040" windowHeight="15840" xr2:uid="{104881B7-A41E-4D82-8E71-7361AF63CB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4" i="1"/>
  <c r="E26" i="1"/>
  <c r="E27" i="1" s="1"/>
  <c r="E25" i="1"/>
  <c r="E24" i="1"/>
  <c r="E19" i="1"/>
  <c r="E18" i="1"/>
  <c r="E17" i="1"/>
  <c r="E16" i="1"/>
  <c r="E15" i="1"/>
  <c r="E14" i="1"/>
  <c r="E13" i="1"/>
  <c r="E12" i="1"/>
  <c r="E11" i="1"/>
  <c r="E10" i="1"/>
  <c r="E9" i="1"/>
  <c r="E8" i="1"/>
  <c r="E20" i="1" s="1"/>
  <c r="E5" i="1"/>
  <c r="E29" i="1" l="1"/>
</calcChain>
</file>

<file path=xl/sharedStrings.xml><?xml version="1.0" encoding="utf-8"?>
<sst xmlns="http://schemas.openxmlformats.org/spreadsheetml/2006/main" count="40" uniqueCount="32">
  <si>
    <t>หุ้นรายเดือน</t>
  </si>
  <si>
    <t>ยอดยกมา</t>
  </si>
  <si>
    <t>หุ้น</t>
  </si>
  <si>
    <t>วิธีการคำนวณ</t>
  </si>
  <si>
    <t>เงินปันผล</t>
  </si>
  <si>
    <t>100,000 x 6.10% x (12/12)</t>
  </si>
  <si>
    <t>เดือน</t>
  </si>
  <si>
    <t>1,000 x 6.10% x (11/12)</t>
  </si>
  <si>
    <t>1,000 x 6.10% x (10/12)</t>
  </si>
  <si>
    <t>1,000 x 6.10% x (9/12)</t>
  </si>
  <si>
    <t>1,000 x 6.10% x (8/12)</t>
  </si>
  <si>
    <t>1,000 x 6.10% x (7/12)</t>
  </si>
  <si>
    <t>1,000 x 6.10% x (6/12)</t>
  </si>
  <si>
    <t>1,000 x 6.10% x (5/12)</t>
  </si>
  <si>
    <t>1,000 x 6.10% x (4/12)</t>
  </si>
  <si>
    <t>1,000 x 6.10% x (3/12)</t>
  </si>
  <si>
    <t>1,000 x 6.10% x (2/12)</t>
  </si>
  <si>
    <t>1,000 x 6.10% x (1/12)</t>
  </si>
  <si>
    <t>1,000 x 6.10% x (0/12)</t>
  </si>
  <si>
    <t>รวม</t>
  </si>
  <si>
    <t>หุ้นเพิ่มระหว่างเดือน</t>
  </si>
  <si>
    <t>วันที่เพิ่ม</t>
  </si>
  <si>
    <t>1,000 x 6.10% x (92/365)</t>
  </si>
  <si>
    <t>1,000 x 6.10% x (59/365)</t>
  </si>
  <si>
    <t>1,000 x 6.10% x (31/365)</t>
  </si>
  <si>
    <t>รวมเงินปันผล 1+2+3 =</t>
  </si>
  <si>
    <t>วิธีคำนวณเงินปันผล</t>
  </si>
  <si>
    <t>วิธีคิดเงินเฉลี่ยคืน</t>
  </si>
  <si>
    <t>ดอกเบี้ยสะสมทั้งปี 2568</t>
  </si>
  <si>
    <t>วิธีคำนวณเงินเฉลี่ยคืน 13%</t>
  </si>
  <si>
    <t>เงินเฉลี่ยคืน</t>
  </si>
  <si>
    <t>38,521.10x13/100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</si>
</sst>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_-* #,##0_-;\-* #,##0_-;_-* &quot;-&quot;??_-;_-@_-"/>
    <numFmt numFmtId="190" formatCode="[$-F800]dddd\,\ mmmm\ dd\,\ yyyy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8"/>
      <color theme="1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E3C"/>
        <bgColor indexed="64"/>
      </patternFill>
    </fill>
  </fills>
  <borders count="2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4" borderId="0" xfId="0" applyFont="1" applyFill="1"/>
    <xf numFmtId="0" fontId="4" fillId="4" borderId="0" xfId="0" applyFont="1" applyFill="1" applyAlignment="1">
      <alignment horizontal="right"/>
    </xf>
    <xf numFmtId="0" fontId="2" fillId="5" borderId="0" xfId="0" applyFont="1" applyFill="1"/>
    <xf numFmtId="0" fontId="3" fillId="4" borderId="1" xfId="0" applyFont="1" applyFill="1" applyBorder="1" applyAlignment="1">
      <alignment horizontal="center"/>
    </xf>
    <xf numFmtId="43" fontId="2" fillId="4" borderId="1" xfId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center"/>
    </xf>
    <xf numFmtId="14" fontId="2" fillId="6" borderId="0" xfId="0" applyNumberFormat="1" applyFont="1" applyFill="1" applyAlignment="1">
      <alignment horizontal="center"/>
    </xf>
    <xf numFmtId="188" fontId="2" fillId="6" borderId="0" xfId="1" applyNumberFormat="1" applyFont="1" applyFill="1"/>
    <xf numFmtId="43" fontId="2" fillId="6" borderId="0" xfId="1" applyNumberFormat="1" applyFont="1" applyFill="1" applyAlignment="1">
      <alignment horizontal="center"/>
    </xf>
    <xf numFmtId="17" fontId="2" fillId="6" borderId="0" xfId="0" applyNumberFormat="1" applyFont="1" applyFill="1" applyAlignment="1">
      <alignment horizontal="center"/>
    </xf>
    <xf numFmtId="190" fontId="2" fillId="6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6" borderId="0" xfId="0" applyFont="1" applyFill="1" applyAlignment="1">
      <alignment horizontal="right"/>
    </xf>
    <xf numFmtId="43" fontId="4" fillId="7" borderId="0" xfId="1" applyFont="1" applyFill="1" applyAlignment="1">
      <alignment horizontal="center"/>
    </xf>
    <xf numFmtId="43" fontId="4" fillId="7" borderId="0" xfId="0" applyNumberFormat="1" applyFont="1" applyFill="1" applyAlignment="1">
      <alignment horizontal="center"/>
    </xf>
    <xf numFmtId="43" fontId="3" fillId="7" borderId="0" xfId="1" applyNumberFormat="1" applyFont="1" applyFill="1" applyAlignment="1">
      <alignment horizontal="center"/>
    </xf>
    <xf numFmtId="0" fontId="4" fillId="8" borderId="0" xfId="0" applyFont="1" applyFill="1" applyAlignment="1">
      <alignment horizontal="right"/>
    </xf>
    <xf numFmtId="43" fontId="4" fillId="8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904875</xdr:colOff>
      <xdr:row>3</xdr:row>
      <xdr:rowOff>295275</xdr:rowOff>
    </xdr:from>
    <xdr:to>
      <xdr:col>5</xdr:col>
      <xdr:colOff>457200</xdr:colOff>
      <xdr:row>5</xdr:row>
      <xdr:rowOff>66675</xdr:rowOff>
    </xdr:to>
    <xdr:sp macro="" textlink="">
      <xdr:nvSpPr>
        <xdr:cNvPr id="2" name="ดาว: 8 แฉก 1">
          <a:extLst>
            <a:ext uri="{FF2B5EF4-FFF2-40B4-BE49-F238E27FC236}">
              <a16:creationId xmlns:a16="http://schemas.microsoft.com/office/drawing/2014/main" id="{95D9C1A8-1821-8E1B-4220-A28A1A71FD5E}"/>
            </a:ext>
          </a:extLst>
        </xdr:cNvPr>
        <xdr:cNvSpPr/>
      </xdr:nvSpPr>
      <xdr:spPr>
        <a:xfrm>
          <a:off x="5772150" y="1209675"/>
          <a:ext cx="476250" cy="419100"/>
        </a:xfrm>
        <a:prstGeom prst="star8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2000" b="1">
              <a:solidFill>
                <a:srgbClr val="FF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1</a:t>
          </a:r>
        </a:p>
      </xdr:txBody>
    </xdr:sp>
    <xdr:clientData/>
  </xdr:twoCellAnchor>
  <xdr:twoCellAnchor>
    <xdr:from>
      <xdr:col>4</xdr:col>
      <xdr:colOff>914400</xdr:colOff>
      <xdr:row>18</xdr:row>
      <xdr:rowOff>247650</xdr:rowOff>
    </xdr:from>
    <xdr:to>
      <xdr:col>5</xdr:col>
      <xdr:colOff>466725</xdr:colOff>
      <xdr:row>20</xdr:row>
      <xdr:rowOff>57150</xdr:rowOff>
    </xdr:to>
    <xdr:sp macro="" textlink="">
      <xdr:nvSpPr>
        <xdr:cNvPr id="3" name="ดาว: 8 แฉก 2">
          <a:extLst>
            <a:ext uri="{FF2B5EF4-FFF2-40B4-BE49-F238E27FC236}">
              <a16:creationId xmlns:a16="http://schemas.microsoft.com/office/drawing/2014/main" id="{A7F5284D-3AAE-4B63-AA83-94CAA8FF5535}"/>
            </a:ext>
          </a:extLst>
        </xdr:cNvPr>
        <xdr:cNvSpPr/>
      </xdr:nvSpPr>
      <xdr:spPr>
        <a:xfrm>
          <a:off x="5781675" y="5772150"/>
          <a:ext cx="476250" cy="419100"/>
        </a:xfrm>
        <a:prstGeom prst="star8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2000" b="1">
              <a:solidFill>
                <a:srgbClr val="FF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2</a:t>
          </a:r>
        </a:p>
      </xdr:txBody>
    </xdr:sp>
    <xdr:clientData/>
  </xdr:twoCellAnchor>
  <xdr:twoCellAnchor>
    <xdr:from>
      <xdr:col>4</xdr:col>
      <xdr:colOff>914400</xdr:colOff>
      <xdr:row>25</xdr:row>
      <xdr:rowOff>266700</xdr:rowOff>
    </xdr:from>
    <xdr:to>
      <xdr:col>5</xdr:col>
      <xdr:colOff>466725</xdr:colOff>
      <xdr:row>27</xdr:row>
      <xdr:rowOff>76200</xdr:rowOff>
    </xdr:to>
    <xdr:sp macro="" textlink="">
      <xdr:nvSpPr>
        <xdr:cNvPr id="4" name="ดาว: 8 แฉก 3">
          <a:extLst>
            <a:ext uri="{FF2B5EF4-FFF2-40B4-BE49-F238E27FC236}">
              <a16:creationId xmlns:a16="http://schemas.microsoft.com/office/drawing/2014/main" id="{63A22839-6C51-4EFA-AFC2-5BA6DAA0BE86}"/>
            </a:ext>
          </a:extLst>
        </xdr:cNvPr>
        <xdr:cNvSpPr/>
      </xdr:nvSpPr>
      <xdr:spPr>
        <a:xfrm>
          <a:off x="5781675" y="7924800"/>
          <a:ext cx="476250" cy="419100"/>
        </a:xfrm>
        <a:prstGeom prst="star8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2000" b="1">
              <a:solidFill>
                <a:srgbClr val="FF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7FCF-511C-4DBF-81E1-BB90C029408F}">
  <dimension ref="B2:I29"/>
  <sheetViews>
    <sheetView tabSelected="1" workbookViewId="0">
      <selection activeCell="I11" sqref="I11"/>
    </sheetView>
  </sheetViews>
  <sheetFormatPr defaultRowHeight="24" x14ac:dyDescent="0.55000000000000004"/>
  <cols>
    <col min="1" max="1" width="9" style="1"/>
    <col min="2" max="2" width="19.375" style="2" bestFit="1" customWidth="1"/>
    <col min="3" max="3" width="11.375" style="1" bestFit="1" customWidth="1"/>
    <col min="4" max="4" width="24.125" style="1" bestFit="1" customWidth="1"/>
    <col min="5" max="5" width="12.125" style="2" customWidth="1"/>
    <col min="6" max="6" width="10.625" style="1" customWidth="1"/>
    <col min="7" max="7" width="20.375" style="1" customWidth="1"/>
    <col min="8" max="8" width="24.125" style="1" customWidth="1"/>
    <col min="9" max="9" width="14" style="2" customWidth="1"/>
    <col min="10" max="16384" width="9" style="1"/>
  </cols>
  <sheetData>
    <row r="2" spans="2:9" ht="27" x14ac:dyDescent="0.6">
      <c r="B2" s="26" t="s">
        <v>26</v>
      </c>
      <c r="C2" s="26"/>
      <c r="D2" s="26"/>
      <c r="E2" s="26"/>
      <c r="G2" s="27" t="s">
        <v>27</v>
      </c>
      <c r="H2" s="27"/>
      <c r="I2" s="27"/>
    </row>
    <row r="3" spans="2:9" x14ac:dyDescent="0.55000000000000004">
      <c r="B3" s="9" t="s">
        <v>0</v>
      </c>
      <c r="C3" s="10"/>
      <c r="D3" s="10"/>
      <c r="E3" s="11"/>
      <c r="G3" s="6" t="s">
        <v>28</v>
      </c>
      <c r="H3" s="6" t="s">
        <v>29</v>
      </c>
      <c r="I3" s="6" t="s">
        <v>30</v>
      </c>
    </row>
    <row r="4" spans="2:9" x14ac:dyDescent="0.55000000000000004">
      <c r="B4" s="19" t="s">
        <v>1</v>
      </c>
      <c r="C4" s="19" t="s">
        <v>2</v>
      </c>
      <c r="D4" s="19" t="s">
        <v>3</v>
      </c>
      <c r="E4" s="19" t="s">
        <v>4</v>
      </c>
      <c r="G4" s="7">
        <v>38521.1</v>
      </c>
      <c r="H4" s="8" t="s">
        <v>31</v>
      </c>
      <c r="I4" s="7">
        <f>38521.1*13/100</f>
        <v>5007.7429999999995</v>
      </c>
    </row>
    <row r="5" spans="2:9" ht="27" x14ac:dyDescent="0.6">
      <c r="B5" s="12">
        <v>243983</v>
      </c>
      <c r="C5" s="13">
        <v>100000</v>
      </c>
      <c r="D5" s="11" t="s">
        <v>5</v>
      </c>
      <c r="E5" s="23">
        <f>100000*6.1%*(12/12)</f>
        <v>6100</v>
      </c>
      <c r="G5" s="3"/>
      <c r="H5" s="4" t="s">
        <v>19</v>
      </c>
      <c r="I5" s="21">
        <f>+I4</f>
        <v>5007.7429999999995</v>
      </c>
    </row>
    <row r="6" spans="2:9" x14ac:dyDescent="0.55000000000000004">
      <c r="B6" s="11"/>
      <c r="C6" s="10"/>
      <c r="D6" s="10"/>
      <c r="E6" s="11"/>
    </row>
    <row r="7" spans="2:9" x14ac:dyDescent="0.55000000000000004">
      <c r="B7" s="19" t="s">
        <v>6</v>
      </c>
      <c r="C7" s="19" t="s">
        <v>2</v>
      </c>
      <c r="D7" s="19" t="s">
        <v>3</v>
      </c>
      <c r="E7" s="19" t="s">
        <v>4</v>
      </c>
    </row>
    <row r="8" spans="2:9" x14ac:dyDescent="0.55000000000000004">
      <c r="B8" s="15">
        <v>24838</v>
      </c>
      <c r="C8" s="13">
        <v>1000</v>
      </c>
      <c r="D8" s="11" t="s">
        <v>7</v>
      </c>
      <c r="E8" s="14">
        <f>1000*6.1%*(11/12)</f>
        <v>55.916666666666664</v>
      </c>
    </row>
    <row r="9" spans="2:9" x14ac:dyDescent="0.55000000000000004">
      <c r="B9" s="15">
        <v>24869</v>
      </c>
      <c r="C9" s="13">
        <v>1000</v>
      </c>
      <c r="D9" s="11" t="s">
        <v>8</v>
      </c>
      <c r="E9" s="14">
        <f>1000*6.1%*(10/12)</f>
        <v>50.833333333333336</v>
      </c>
    </row>
    <row r="10" spans="2:9" x14ac:dyDescent="0.55000000000000004">
      <c r="B10" s="15">
        <v>24898</v>
      </c>
      <c r="C10" s="13">
        <v>1000</v>
      </c>
      <c r="D10" s="11" t="s">
        <v>9</v>
      </c>
      <c r="E10" s="14">
        <f>1000*6.1%*(9/12)</f>
        <v>45.75</v>
      </c>
    </row>
    <row r="11" spans="2:9" x14ac:dyDescent="0.55000000000000004">
      <c r="B11" s="15">
        <v>24929</v>
      </c>
      <c r="C11" s="13">
        <v>1000</v>
      </c>
      <c r="D11" s="11" t="s">
        <v>10</v>
      </c>
      <c r="E11" s="14">
        <f>1000*6.1%*(8/12)</f>
        <v>40.666666666666664</v>
      </c>
    </row>
    <row r="12" spans="2:9" x14ac:dyDescent="0.55000000000000004">
      <c r="B12" s="15">
        <v>24959</v>
      </c>
      <c r="C12" s="13">
        <v>1000</v>
      </c>
      <c r="D12" s="11" t="s">
        <v>11</v>
      </c>
      <c r="E12" s="14">
        <f>1000*6.1%*(7/12)</f>
        <v>35.583333333333336</v>
      </c>
    </row>
    <row r="13" spans="2:9" x14ac:dyDescent="0.55000000000000004">
      <c r="B13" s="15">
        <v>24990</v>
      </c>
      <c r="C13" s="13">
        <v>1000</v>
      </c>
      <c r="D13" s="11" t="s">
        <v>12</v>
      </c>
      <c r="E13" s="14">
        <f>1000*6.1%*(6/12)</f>
        <v>30.5</v>
      </c>
    </row>
    <row r="14" spans="2:9" x14ac:dyDescent="0.55000000000000004">
      <c r="B14" s="15">
        <v>25020</v>
      </c>
      <c r="C14" s="13">
        <v>1000</v>
      </c>
      <c r="D14" s="11" t="s">
        <v>13</v>
      </c>
      <c r="E14" s="14">
        <f>1000*6.1%*(5/12)</f>
        <v>25.416666666666668</v>
      </c>
    </row>
    <row r="15" spans="2:9" x14ac:dyDescent="0.55000000000000004">
      <c r="B15" s="15">
        <v>25051</v>
      </c>
      <c r="C15" s="13">
        <v>1000</v>
      </c>
      <c r="D15" s="11" t="s">
        <v>14</v>
      </c>
      <c r="E15" s="14">
        <f>1000*6.1%*(4/12)</f>
        <v>20.333333333333332</v>
      </c>
    </row>
    <row r="16" spans="2:9" x14ac:dyDescent="0.55000000000000004">
      <c r="B16" s="15">
        <v>25082</v>
      </c>
      <c r="C16" s="13">
        <v>1000</v>
      </c>
      <c r="D16" s="11" t="s">
        <v>15</v>
      </c>
      <c r="E16" s="14">
        <f>1000*6.1%*(3/12)</f>
        <v>15.25</v>
      </c>
    </row>
    <row r="17" spans="2:5" x14ac:dyDescent="0.55000000000000004">
      <c r="B17" s="15">
        <v>25112</v>
      </c>
      <c r="C17" s="13">
        <v>1000</v>
      </c>
      <c r="D17" s="11" t="s">
        <v>16</v>
      </c>
      <c r="E17" s="14">
        <f>1000*6.1%*(2/12)</f>
        <v>10.166666666666666</v>
      </c>
    </row>
    <row r="18" spans="2:5" x14ac:dyDescent="0.55000000000000004">
      <c r="B18" s="15">
        <v>25143</v>
      </c>
      <c r="C18" s="13">
        <v>1000</v>
      </c>
      <c r="D18" s="11" t="s">
        <v>17</v>
      </c>
      <c r="E18" s="14">
        <f>1000*6.1%*(1/12)</f>
        <v>5.083333333333333</v>
      </c>
    </row>
    <row r="19" spans="2:5" x14ac:dyDescent="0.55000000000000004">
      <c r="B19" s="15">
        <v>25173</v>
      </c>
      <c r="C19" s="13">
        <v>1000</v>
      </c>
      <c r="D19" s="11" t="s">
        <v>18</v>
      </c>
      <c r="E19" s="14">
        <f>1000*6.1%*(0/12)</f>
        <v>0</v>
      </c>
    </row>
    <row r="20" spans="2:5" ht="27" x14ac:dyDescent="0.6">
      <c r="B20" s="11"/>
      <c r="C20" s="10"/>
      <c r="D20" s="20" t="s">
        <v>19</v>
      </c>
      <c r="E20" s="22">
        <f>SUM(E8:E19)</f>
        <v>335.5</v>
      </c>
    </row>
    <row r="21" spans="2:5" x14ac:dyDescent="0.55000000000000004">
      <c r="B21" s="11"/>
      <c r="C21" s="10"/>
      <c r="D21" s="10"/>
      <c r="E21" s="11"/>
    </row>
    <row r="22" spans="2:5" x14ac:dyDescent="0.55000000000000004">
      <c r="B22" s="17" t="s">
        <v>20</v>
      </c>
      <c r="C22" s="5"/>
      <c r="D22" s="5"/>
      <c r="E22" s="18"/>
    </row>
    <row r="23" spans="2:5" x14ac:dyDescent="0.55000000000000004">
      <c r="B23" s="19" t="s">
        <v>21</v>
      </c>
      <c r="C23" s="19" t="s">
        <v>2</v>
      </c>
      <c r="D23" s="19" t="s">
        <v>3</v>
      </c>
      <c r="E23" s="19" t="s">
        <v>4</v>
      </c>
    </row>
    <row r="24" spans="2:5" x14ac:dyDescent="0.55000000000000004">
      <c r="B24" s="16">
        <v>244258</v>
      </c>
      <c r="C24" s="13">
        <v>10000</v>
      </c>
      <c r="D24" s="11" t="s">
        <v>22</v>
      </c>
      <c r="E24" s="14">
        <f>10000*6.1%*(92/365)</f>
        <v>153.75342465753425</v>
      </c>
    </row>
    <row r="25" spans="2:5" x14ac:dyDescent="0.55000000000000004">
      <c r="B25" s="16">
        <v>244291</v>
      </c>
      <c r="C25" s="13">
        <v>5000</v>
      </c>
      <c r="D25" s="11" t="s">
        <v>23</v>
      </c>
      <c r="E25" s="14">
        <f>5000*6.1%*(59/365)</f>
        <v>49.301369863013697</v>
      </c>
    </row>
    <row r="26" spans="2:5" x14ac:dyDescent="0.55000000000000004">
      <c r="B26" s="16">
        <v>244319</v>
      </c>
      <c r="C26" s="13">
        <v>1000</v>
      </c>
      <c r="D26" s="11" t="s">
        <v>24</v>
      </c>
      <c r="E26" s="14">
        <f>1000*6.1%*(31/365)</f>
        <v>5.1808219178082187</v>
      </c>
    </row>
    <row r="27" spans="2:5" ht="27" x14ac:dyDescent="0.6">
      <c r="B27" s="11"/>
      <c r="C27" s="10"/>
      <c r="D27" s="20" t="s">
        <v>19</v>
      </c>
      <c r="E27" s="22">
        <f>SUM(E24:E26)</f>
        <v>208.23561643835617</v>
      </c>
    </row>
    <row r="28" spans="2:5" x14ac:dyDescent="0.55000000000000004">
      <c r="B28" s="11"/>
      <c r="C28" s="10"/>
      <c r="D28" s="10"/>
      <c r="E28" s="11"/>
    </row>
    <row r="29" spans="2:5" ht="27" x14ac:dyDescent="0.6">
      <c r="B29" s="24" t="s">
        <v>25</v>
      </c>
      <c r="C29" s="24"/>
      <c r="D29" s="24"/>
      <c r="E29" s="25">
        <f>+E5+E20+E27</f>
        <v>6643.7356164383564</v>
      </c>
    </row>
  </sheetData>
  <mergeCells count="3">
    <mergeCell ref="B29:D29"/>
    <mergeCell ref="B2:E2"/>
    <mergeCell ref="G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PUI Jeerawan</dc:creator>
  <cp:lastModifiedBy>PUI Jeerawan</cp:lastModifiedBy>
  <dcterms:created xsi:type="dcterms:W3CDTF">2026-03-06T04:21:50Z</dcterms:created>
  <dcterms:modified xsi:type="dcterms:W3CDTF">2026-03-06T06:54:56Z</dcterms:modified>
</cp:coreProperties>
</file>